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495" activeTab="0"/>
  </bookViews>
  <sheets>
    <sheet name="класиране" sheetId="1" r:id="rId1"/>
    <sheet name="класиране (2)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<sst xmlns="http://schemas.openxmlformats.org/spreadsheetml/2006/main" count="46" uniqueCount="22">
  <si>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Участник</t>
  </si>
  <si>
    <t>Рег. № оферта</t>
  </si>
  <si>
    <t xml:space="preserve">точките на оцен. предл.  /макс. възможни точки  </t>
  </si>
  <si>
    <t>ОБЩО</t>
  </si>
  <si>
    <t>т.</t>
  </si>
  <si>
    <t>Техническо предложение</t>
  </si>
  <si>
    <t>Председател на Комисията:</t>
  </si>
  <si>
    <t>Резултат         (тежест - 40)</t>
  </si>
  <si>
    <t>Критерии за оценка</t>
  </si>
  <si>
    <t>Ценово предложение</t>
  </si>
  <si>
    <t xml:space="preserve">мин. предлож. цена  / цената на оценяван. предлож.   </t>
  </si>
  <si>
    <t>Резултат         (тежест - 60)</t>
  </si>
  <si>
    <t>„ДИМ – 93“ ООД гр. Варна</t>
  </si>
  <si>
    <t>405/15.09.2017 г. в 10,30 ч.</t>
  </si>
  <si>
    <t>„Т и Д Инженеринг“ ЕООД гр. Варна</t>
  </si>
  <si>
    <t>408/15.09.2017 г. в 13,31 ч.</t>
  </si>
  <si>
    <t xml:space="preserve">„ЕЛТЕС“ ЕООД гр. Варна </t>
  </si>
  <si>
    <t>409/15.09.2017 г. в 13,35 ч.</t>
  </si>
  <si>
    <t>№ ОП3-17 “Строителство, рехабилитация, основен, текущ и авариен ремонт на електрически преносни/разпределителни проводи/мрежи, разпределителни устройства и съоръженията към тях, част от пристанищната инфраструктура за нуждите на „Пристанище Варна“ ЕАД”</t>
  </si>
  <si>
    <t xml:space="preserve">Съгласно техническа оценка </t>
  </si>
  <si>
    <t>*</t>
  </si>
  <si>
    <t>* Заличена информация на основание чл. 2 от ЗЗЛД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</si>
</sst>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.00\ &quot;лв&quot;"/>
    <numFmt numFmtId="195" formatCode="[$$-409]#,##0.00"/>
    <numFmt numFmtId="196" formatCode="#,##0\ &quot;лв&quot;;[Red]#,##0\ &quot;лв&quot;"/>
    <numFmt numFmtId="197" formatCode="#,##0.00\ _л_в"/>
    <numFmt numFmtId="198" formatCode="0.0"/>
    <numFmt numFmtId="199" formatCode="0.000%"/>
    <numFmt numFmtId="200" formatCode="0.000"/>
    <numFmt numFmtId="201" formatCode="#,##0\ &quot;лв&quot;"/>
    <numFmt numFmtId="202" formatCode="0_ ;\-0\ "/>
    <numFmt numFmtId="203" formatCode="#,##0.00_ ;\-#,##0.00\ "/>
    <numFmt numFmtId="204" formatCode="#,##0.000_ ;\-#,##0.000\ "/>
    <numFmt numFmtId="205" formatCode="#,##0.0_ ;\-#,##0.0\ "/>
    <numFmt numFmtId="206" formatCode="#,##0_ ;\-#,##0\ "/>
    <numFmt numFmtId="207" formatCode="#,##0.0000_ ;\-#,##0.0000\ 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[$USD]"/>
    <numFmt numFmtId="214" formatCode="0.0000000000"/>
    <numFmt numFmtId="215" formatCode="0.00000000000"/>
    <numFmt numFmtId="216" formatCode="0.00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0\ [$лв-402]"/>
    <numFmt numFmtId="221" formatCode="#,##0.00\ &quot;лв.&quot;"/>
    <numFmt numFmtId="222" formatCode="#,##0.000"/>
    <numFmt numFmtId="223" formatCode="&quot;Да&quot;;&quot;Да&quot;;&quot;Не&quot;"/>
    <numFmt numFmtId="224" formatCode="&quot;Истина&quot;;&quot; Истина &quot;;&quot; Неистина &quot;"/>
    <numFmt numFmtId="225" formatCode="&quot;Вкл.&quot;;&quot; Вкл. &quot;;&quot; Изкл.&quot;"/>
    <numFmt numFmtId="226" formatCode="[$¥€-2]\ #,##0.00_);[Red]\([$¥€-2]\ #,##0.00\)"/>
    <numFmt numFmtId="227" formatCode="#,##0.0000"/>
  </numFmts>
  <fonts count="47">
    <font>
      <sz val="10"/>
      <name val="Bookman Old Style"/>
      <family val="0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11" fillId="1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221" fontId="3" fillId="0" borderId="10" xfId="0" applyNumberFormat="1" applyFont="1" applyBorder="1" applyAlignment="1">
      <alignment horizontal="center" vertical="center" wrapText="1"/>
    </xf>
    <xf numFmtId="222" fontId="5" fillId="0" borderId="10" xfId="0" applyNumberFormat="1" applyFont="1" applyBorder="1" applyAlignment="1">
      <alignment horizontal="center" vertical="center" wrapText="1"/>
    </xf>
    <xf numFmtId="221" fontId="11" fillId="0" borderId="10" xfId="0" applyNumberFormat="1" applyFont="1" applyBorder="1" applyAlignment="1">
      <alignment horizontal="center" vertical="center" wrapText="1"/>
    </xf>
    <xf numFmtId="221" fontId="9" fillId="0" borderId="0" xfId="0" applyNumberFormat="1" applyFont="1" applyAlignment="1">
      <alignment horizontal="center" vertical="center"/>
    </xf>
    <xf numFmtId="222" fontId="9" fillId="0" borderId="0" xfId="0" applyNumberFormat="1" applyFont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221" fontId="10" fillId="36" borderId="0" xfId="0" applyNumberFormat="1" applyFont="1" applyFill="1" applyAlignment="1">
      <alignment horizontal="center" vertical="center"/>
    </xf>
    <xf numFmtId="221" fontId="10" fillId="36" borderId="0" xfId="0" applyNumberFormat="1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B9" sqref="B9"/>
    </sheetView>
  </sheetViews>
  <sheetFormatPr defaultColWidth="9.00390625" defaultRowHeight="15"/>
  <cols>
    <col min="1" max="1" width="32.125" style="10" customWidth="1"/>
    <col min="2" max="2" width="19.875" style="7" customWidth="1"/>
    <col min="3" max="3" width="15.75390625" style="21" customWidth="1"/>
    <col min="4" max="4" width="10.625" style="22" customWidth="1"/>
    <col min="5" max="5" width="7.625" style="8" customWidth="1"/>
    <col min="6" max="6" width="18.50390625" style="5" customWidth="1"/>
    <col min="7" max="7" width="5.125" style="5" customWidth="1"/>
    <col min="8" max="8" width="12.625" style="8" customWidth="1"/>
    <col min="9" max="9" width="8.875" style="8" customWidth="1"/>
    <col min="10" max="10" width="18.75390625" style="9" customWidth="1"/>
    <col min="11" max="16384" width="9.00390625" style="5" customWidth="1"/>
  </cols>
  <sheetData>
    <row r="1" spans="1:10" ht="76.5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7.5" customHeight="1">
      <c r="A2" s="28" t="s">
        <v>0</v>
      </c>
      <c r="B2" s="29" t="s">
        <v>1</v>
      </c>
      <c r="C2" s="23" t="s">
        <v>8</v>
      </c>
      <c r="D2" s="24"/>
      <c r="E2" s="24"/>
      <c r="F2" s="24"/>
      <c r="G2" s="24"/>
      <c r="H2" s="24"/>
      <c r="I2" s="25"/>
      <c r="J2" s="30" t="s">
        <v>3</v>
      </c>
    </row>
    <row r="3" spans="1:10" ht="63.75" customHeight="1">
      <c r="A3" s="28"/>
      <c r="B3" s="29"/>
      <c r="C3" s="18" t="s">
        <v>9</v>
      </c>
      <c r="D3" s="19" t="s">
        <v>10</v>
      </c>
      <c r="E3" s="2" t="s">
        <v>11</v>
      </c>
      <c r="F3" s="3" t="s">
        <v>5</v>
      </c>
      <c r="G3" s="3" t="s">
        <v>4</v>
      </c>
      <c r="H3" s="4" t="s">
        <v>2</v>
      </c>
      <c r="I3" s="2" t="s">
        <v>7</v>
      </c>
      <c r="J3" s="30"/>
    </row>
    <row r="4" spans="1:10" ht="78" customHeight="1">
      <c r="A4" s="15" t="s">
        <v>12</v>
      </c>
      <c r="B4" s="16" t="s">
        <v>13</v>
      </c>
      <c r="C4" s="20">
        <v>567872.06</v>
      </c>
      <c r="D4" s="13">
        <f>MIN(C4:C6)/C4</f>
        <v>0.9578032594172707</v>
      </c>
      <c r="E4" s="11">
        <f>D4*60</f>
        <v>57.46819556503625</v>
      </c>
      <c r="F4" s="12" t="s">
        <v>19</v>
      </c>
      <c r="G4" s="12">
        <v>8</v>
      </c>
      <c r="H4" s="13">
        <f>G4/10</f>
        <v>0.8</v>
      </c>
      <c r="I4" s="11">
        <f>H4*40</f>
        <v>32</v>
      </c>
      <c r="J4" s="14">
        <f>E4+I4</f>
        <v>89.46819556503624</v>
      </c>
    </row>
    <row r="5" spans="1:10" ht="73.5" customHeight="1">
      <c r="A5" s="15" t="s">
        <v>14</v>
      </c>
      <c r="B5" s="16" t="s">
        <v>15</v>
      </c>
      <c r="C5" s="20">
        <v>578365.29</v>
      </c>
      <c r="D5" s="13">
        <f>MIN(C4:C6)/C5</f>
        <v>0.9404259200962768</v>
      </c>
      <c r="E5" s="11">
        <f>D5*60</f>
        <v>56.425555205776604</v>
      </c>
      <c r="F5" s="12" t="s">
        <v>19</v>
      </c>
      <c r="G5" s="12">
        <v>5</v>
      </c>
      <c r="H5" s="13">
        <f>G5/10</f>
        <v>0.5</v>
      </c>
      <c r="I5" s="11">
        <f>H5*40</f>
        <v>20</v>
      </c>
      <c r="J5" s="14">
        <f>E5+I5</f>
        <v>76.4255552057766</v>
      </c>
    </row>
    <row r="6" spans="1:10" ht="73.5" customHeight="1">
      <c r="A6" s="15" t="s">
        <v>16</v>
      </c>
      <c r="B6" s="16" t="s">
        <v>17</v>
      </c>
      <c r="C6" s="20">
        <v>543909.71</v>
      </c>
      <c r="D6" s="13">
        <f>MIN(C4:C6)/C6</f>
        <v>1</v>
      </c>
      <c r="E6" s="11">
        <f>D6*60</f>
        <v>60</v>
      </c>
      <c r="F6" s="12" t="s">
        <v>19</v>
      </c>
      <c r="G6" s="12">
        <v>8</v>
      </c>
      <c r="H6" s="13">
        <f>G6/10</f>
        <v>0.8</v>
      </c>
      <c r="I6" s="11">
        <f>H6*40</f>
        <v>32</v>
      </c>
      <c r="J6" s="14">
        <f>E6+I6</f>
        <v>92</v>
      </c>
    </row>
    <row r="7" ht="39.75" customHeight="1">
      <c r="A7" s="1"/>
    </row>
    <row r="8" spans="1:2" ht="39.75" customHeight="1">
      <c r="A8" s="17" t="s">
        <v>6</v>
      </c>
      <c r="B8" s="21"/>
    </row>
    <row r="9" spans="1:2" ht="39.75" customHeight="1">
      <c r="A9" s="21"/>
      <c r="B9" s="21"/>
    </row>
    <row r="10" ht="39.75" customHeight="1">
      <c r="A10" s="6"/>
    </row>
  </sheetData>
  <sheetProtection/>
  <mergeCells count="5">
    <mergeCell ref="C2:I2"/>
    <mergeCell ref="A1:J1"/>
    <mergeCell ref="A2:A3"/>
    <mergeCell ref="B2:B3"/>
    <mergeCell ref="J2:J3"/>
  </mergeCells>
  <printOptions/>
  <pageMargins left="0.393700787401575" right="0.393700787401575" top="0.708661417322835" bottom="0.393700787401575" header="0.47244094488189" footer="0.31496062992126"/>
  <pageSetup fitToHeight="1" fitToWidth="1" horizontalDpi="600" verticalDpi="600" orientation="landscape" paperSize="9" scale="85" r:id="rId1"/>
  <headerFooter>
    <oddHeader>&amp;R&amp;"Tahoma,Получер"Приложение №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32.125" style="10" customWidth="1"/>
    <col min="2" max="2" width="19.875" style="7" customWidth="1"/>
    <col min="3" max="3" width="15.75390625" style="21" customWidth="1"/>
    <col min="4" max="4" width="10.625" style="22" customWidth="1"/>
    <col min="5" max="5" width="7.625" style="8" customWidth="1"/>
    <col min="6" max="6" width="18.50390625" style="5" customWidth="1"/>
    <col min="7" max="7" width="5.125" style="5" customWidth="1"/>
    <col min="8" max="8" width="12.625" style="8" customWidth="1"/>
    <col min="9" max="9" width="8.875" style="8" customWidth="1"/>
    <col min="10" max="10" width="18.75390625" style="9" customWidth="1"/>
    <col min="11" max="16384" width="9.00390625" style="5" customWidth="1"/>
  </cols>
  <sheetData>
    <row r="1" spans="1:10" ht="76.5" customHeight="1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7.5" customHeight="1">
      <c r="A2" s="28" t="s">
        <v>0</v>
      </c>
      <c r="B2" s="29" t="s">
        <v>1</v>
      </c>
      <c r="C2" s="23" t="s">
        <v>8</v>
      </c>
      <c r="D2" s="24"/>
      <c r="E2" s="24"/>
      <c r="F2" s="24"/>
      <c r="G2" s="24"/>
      <c r="H2" s="24"/>
      <c r="I2" s="25"/>
      <c r="J2" s="30" t="s">
        <v>3</v>
      </c>
    </row>
    <row r="3" spans="1:10" ht="63.75" customHeight="1">
      <c r="A3" s="28"/>
      <c r="B3" s="29"/>
      <c r="C3" s="18" t="s">
        <v>9</v>
      </c>
      <c r="D3" s="19" t="s">
        <v>10</v>
      </c>
      <c r="E3" s="2" t="s">
        <v>11</v>
      </c>
      <c r="F3" s="3" t="s">
        <v>5</v>
      </c>
      <c r="G3" s="3" t="s">
        <v>4</v>
      </c>
      <c r="H3" s="4" t="s">
        <v>2</v>
      </c>
      <c r="I3" s="2" t="s">
        <v>7</v>
      </c>
      <c r="J3" s="30"/>
    </row>
    <row r="4" spans="1:10" ht="78" customHeight="1">
      <c r="A4" s="15" t="s">
        <v>12</v>
      </c>
      <c r="B4" s="16" t="s">
        <v>13</v>
      </c>
      <c r="C4" s="20">
        <v>567872.06</v>
      </c>
      <c r="D4" s="13">
        <f>MIN(C4:C6)/C4</f>
        <v>0.9578032594172707</v>
      </c>
      <c r="E4" s="11">
        <f>D4*60</f>
        <v>57.46819556503625</v>
      </c>
      <c r="F4" s="12" t="s">
        <v>19</v>
      </c>
      <c r="G4" s="12">
        <v>8</v>
      </c>
      <c r="H4" s="13">
        <f>G4/10</f>
        <v>0.8</v>
      </c>
      <c r="I4" s="11">
        <f>H4*40</f>
        <v>32</v>
      </c>
      <c r="J4" s="14">
        <f>E4+I4</f>
        <v>89.46819556503624</v>
      </c>
    </row>
    <row r="5" spans="1:10" ht="73.5" customHeight="1">
      <c r="A5" s="15" t="s">
        <v>14</v>
      </c>
      <c r="B5" s="16" t="s">
        <v>15</v>
      </c>
      <c r="C5" s="20">
        <v>578365.29</v>
      </c>
      <c r="D5" s="13">
        <f>MIN(C4:C6)/C5</f>
        <v>0.9404259200962768</v>
      </c>
      <c r="E5" s="11">
        <f>D5*60</f>
        <v>56.425555205776604</v>
      </c>
      <c r="F5" s="12" t="s">
        <v>19</v>
      </c>
      <c r="G5" s="12">
        <v>5</v>
      </c>
      <c r="H5" s="13">
        <f>G5/10</f>
        <v>0.5</v>
      </c>
      <c r="I5" s="11">
        <f>H5*40</f>
        <v>20</v>
      </c>
      <c r="J5" s="14">
        <f>E5+I5</f>
        <v>76.4255552057766</v>
      </c>
    </row>
    <row r="6" spans="1:10" ht="73.5" customHeight="1">
      <c r="A6" s="15" t="s">
        <v>16</v>
      </c>
      <c r="B6" s="16" t="s">
        <v>17</v>
      </c>
      <c r="C6" s="20">
        <v>543909.71</v>
      </c>
      <c r="D6" s="13">
        <f>MIN(C4:C6)/C6</f>
        <v>1</v>
      </c>
      <c r="E6" s="11">
        <f>D6*60</f>
        <v>60</v>
      </c>
      <c r="F6" s="12" t="s">
        <v>19</v>
      </c>
      <c r="G6" s="12">
        <v>8</v>
      </c>
      <c r="H6" s="13">
        <f>G6/10</f>
        <v>0.8</v>
      </c>
      <c r="I6" s="11">
        <f>H6*40</f>
        <v>32</v>
      </c>
      <c r="J6" s="14">
        <f>E6+I6</f>
        <v>92</v>
      </c>
    </row>
    <row r="7" ht="39.75" customHeight="1">
      <c r="A7" s="1"/>
    </row>
    <row r="8" spans="1:2" ht="39.75" customHeight="1">
      <c r="A8" s="17" t="s">
        <v>6</v>
      </c>
      <c r="B8" s="32" t="s">
        <v>20</v>
      </c>
    </row>
    <row r="9" spans="1:2" ht="39.75" customHeight="1">
      <c r="A9" s="31" t="s">
        <v>21</v>
      </c>
      <c r="B9" s="31"/>
    </row>
    <row r="10" ht="39.75" customHeight="1">
      <c r="A10" s="6"/>
    </row>
  </sheetData>
  <sheetProtection/>
  <mergeCells count="6">
    <mergeCell ref="A1:J1"/>
    <mergeCell ref="A2:A3"/>
    <mergeCell ref="B2:B3"/>
    <mergeCell ref="C2:I2"/>
    <mergeCell ref="J2:J3"/>
    <mergeCell ref="A9:B9"/>
  </mergeCells>
  <printOptions/>
  <pageMargins left="0.393700787401575" right="0.393700787401575" top="0.708661417322835" bottom="0.393700787401575" header="0.47244094488189" footer="0.31496062992126"/>
  <pageSetup fitToHeight="1" fitToWidth="1" horizontalDpi="600" verticalDpi="600" orientation="landscape" paperSize="9" scale="85" r:id="rId1"/>
  <headerFooter>
    <oddHeader>&amp;R&amp;"Tahoma,Получер"Приложение №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 of Varna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Ruja Damianova</dc:creator>
  <cp:keywords/>
  <dc:description/>
  <cp:lastModifiedBy>User</cp:lastModifiedBy>
  <cp:lastPrinted>2017-12-15T09:11:33Z</cp:lastPrinted>
  <dcterms:created xsi:type="dcterms:W3CDTF">2000-07-25T05:38:37Z</dcterms:created>
  <dcterms:modified xsi:type="dcterms:W3CDTF">2017-12-15T09:11:57Z</dcterms:modified>
  <cp:category/>
  <cp:version/>
  <cp:contentType/>
  <cp:contentStatus/>
</cp:coreProperties>
</file>